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firstSheet="1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<sst xmlns="http://schemas.openxmlformats.org/spreadsheetml/2006/main" count="1248" uniqueCount="77">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</sst>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93" sqref="J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44808.100000000006</v>
      </c>
      <c r="C8" s="40">
        <v>20903.669999999984</v>
      </c>
      <c r="D8" s="43">
        <v>13389.2</v>
      </c>
      <c r="E8" s="55">
        <v>5785.2</v>
      </c>
      <c r="F8" s="55">
        <v>2073.9</v>
      </c>
      <c r="G8" s="55">
        <v>4638.2</v>
      </c>
      <c r="H8" s="55">
        <v>5209.6</v>
      </c>
      <c r="I8" s="55">
        <v>8067.5</v>
      </c>
      <c r="J8" s="56">
        <v>5644.5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165178.40999999997</v>
      </c>
      <c r="C9" s="24">
        <f t="shared" si="0"/>
        <v>87709.34909999999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7842.199999999999</v>
      </c>
      <c r="H9" s="24">
        <f>H10+H15+H24+H33+H47+H52+H54+H61+H62+H71+H72+H88+H76+H81+H83+H82+H69+H89+H90+H91+H70+H40+H92</f>
        <v>7923.299999999999</v>
      </c>
      <c r="I9" s="24">
        <f t="shared" si="0"/>
        <v>9180.3</v>
      </c>
      <c r="J9" s="24">
        <f t="shared" si="0"/>
        <v>11723.400000000001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46566.369999999995</v>
      </c>
      <c r="AG9" s="50">
        <f>AG10+AG15+AG24+AG33+AG47+AG52+AG54+AG61+AG62+AG71+AG72+AG76+AG88+AG81+AG83+AG82+AG69+AG89+AG91+AG90+AG70+AG40+AG92</f>
        <v>206321.38909999997</v>
      </c>
      <c r="AH9" s="49"/>
      <c r="AI9" s="49"/>
    </row>
    <row r="10" spans="1:33" s="87" customFormat="1" ht="15">
      <c r="A10" s="84" t="s">
        <v>4</v>
      </c>
      <c r="B10" s="85">
        <v>11054.300000000017</v>
      </c>
      <c r="C10" s="85">
        <v>9623.082099999996</v>
      </c>
      <c r="D10" s="85"/>
      <c r="E10" s="85">
        <v>105.8</v>
      </c>
      <c r="F10" s="85">
        <v>59.7</v>
      </c>
      <c r="G10" s="85">
        <v>55.8</v>
      </c>
      <c r="H10" s="85">
        <v>883.4</v>
      </c>
      <c r="I10" s="85">
        <v>158.4</v>
      </c>
      <c r="J10" s="86">
        <v>171.4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1434.5000000000002</v>
      </c>
      <c r="AG10" s="85">
        <f>B10+C10-AF10</f>
        <v>19242.882100000013</v>
      </c>
    </row>
    <row r="11" spans="1:33" s="87" customFormat="1" ht="15">
      <c r="A11" s="88" t="s">
        <v>5</v>
      </c>
      <c r="B11" s="86">
        <v>10415.899999999994</v>
      </c>
      <c r="C11" s="85">
        <v>7407.699999999997</v>
      </c>
      <c r="D11" s="85"/>
      <c r="E11" s="85">
        <v>33</v>
      </c>
      <c r="F11" s="85">
        <v>50.6</v>
      </c>
      <c r="G11" s="85">
        <v>41.7</v>
      </c>
      <c r="H11" s="85">
        <v>864.1</v>
      </c>
      <c r="I11" s="85"/>
      <c r="J11" s="85">
        <v>151.6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1141</v>
      </c>
      <c r="AG11" s="85">
        <f>B11+C11-AF11</f>
        <v>16682.59999999999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>
        <v>28.5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38.3</v>
      </c>
      <c r="AG12" s="85">
        <f>B12+C12-AF12</f>
        <v>704.1999999999998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311.3000000000234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14.099999999999994</v>
      </c>
      <c r="H14" s="85">
        <f t="shared" si="2"/>
        <v>19.299999999999955</v>
      </c>
      <c r="I14" s="85">
        <f t="shared" si="2"/>
        <v>129.9</v>
      </c>
      <c r="J14" s="85">
        <f t="shared" si="2"/>
        <v>19.80000000000001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255.19999999999996</v>
      </c>
      <c r="AG14" s="85">
        <f>AG10-AG11-AG12-AG13</f>
        <v>1856.0821000000224</v>
      </c>
    </row>
    <row r="15" spans="1:33" s="87" customFormat="1" ht="15" customHeight="1">
      <c r="A15" s="84" t="s">
        <v>6</v>
      </c>
      <c r="B15" s="89">
        <v>57928.30000000005</v>
      </c>
      <c r="C15" s="85">
        <v>34664.75000000001</v>
      </c>
      <c r="D15" s="90"/>
      <c r="E15" s="90">
        <f>22.9+0.3</f>
        <v>23.2</v>
      </c>
      <c r="F15" s="85">
        <v>2460.1</v>
      </c>
      <c r="G15" s="85">
        <v>406.8</v>
      </c>
      <c r="H15" s="85">
        <v>2483.8</v>
      </c>
      <c r="I15" s="85">
        <v>351.5</v>
      </c>
      <c r="J15" s="85">
        <v>945.2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6670.599999999999</v>
      </c>
      <c r="AG15" s="85">
        <f>B15+C15-AF15</f>
        <v>85922.45000000004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0.3</v>
      </c>
      <c r="AG16" s="94">
        <f aca="true" t="shared" si="3" ref="AG16:AG31">B16+C16-AF16</f>
        <v>37673.39999999999</v>
      </c>
      <c r="AH16" s="95"/>
    </row>
    <row r="17" spans="1:34" s="87" customFormat="1" ht="15">
      <c r="A17" s="88" t="s">
        <v>5</v>
      </c>
      <c r="B17" s="89">
        <v>37703.29999999999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23.2</v>
      </c>
      <c r="AG17" s="85">
        <f t="shared" si="3"/>
        <v>57699.69999999999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>
        <v>1.2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1.2</v>
      </c>
      <c r="AG18" s="85">
        <f t="shared" si="3"/>
        <v>28.1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>
        <v>315.4</v>
      </c>
      <c r="H19" s="85">
        <v>681.7</v>
      </c>
      <c r="I19" s="85">
        <v>348.4</v>
      </c>
      <c r="J19" s="85">
        <v>9.6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1657.7999999999997</v>
      </c>
      <c r="AG19" s="85">
        <f t="shared" si="3"/>
        <v>4035.1000000000035</v>
      </c>
    </row>
    <row r="20" spans="1:33" s="87" customFormat="1" ht="15">
      <c r="A20" s="88" t="s">
        <v>2</v>
      </c>
      <c r="B20" s="85">
        <v>11348.69999999999</v>
      </c>
      <c r="C20" s="85">
        <v>8688.000000000004</v>
      </c>
      <c r="D20" s="85"/>
      <c r="E20" s="85"/>
      <c r="F20" s="85">
        <v>2019.7</v>
      </c>
      <c r="G20" s="85"/>
      <c r="H20" s="85">
        <v>1476.9</v>
      </c>
      <c r="I20" s="85">
        <v>3.1</v>
      </c>
      <c r="J20" s="85">
        <v>360.3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3860.0000000000005</v>
      </c>
      <c r="AG20" s="85">
        <f t="shared" si="3"/>
        <v>16176.699999999993</v>
      </c>
    </row>
    <row r="21" spans="1:33" s="87" customFormat="1" ht="15">
      <c r="A21" s="88" t="s">
        <v>16</v>
      </c>
      <c r="B21" s="85">
        <v>617.2999999999993</v>
      </c>
      <c r="C21" s="85">
        <v>241</v>
      </c>
      <c r="D21" s="85"/>
      <c r="E21" s="85"/>
      <c r="F21" s="85"/>
      <c r="G21" s="85"/>
      <c r="H21" s="85">
        <v>3.8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3.8</v>
      </c>
      <c r="AG21" s="85">
        <f t="shared" si="3"/>
        <v>854.4999999999993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4744.700000000066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91.40000000000003</v>
      </c>
      <c r="H23" s="85">
        <f t="shared" si="4"/>
        <v>320.2000000000002</v>
      </c>
      <c r="I23" s="85">
        <f t="shared" si="4"/>
        <v>2.2648549702353193E-14</v>
      </c>
      <c r="J23" s="85">
        <f t="shared" si="4"/>
        <v>575.3</v>
      </c>
      <c r="K23" s="85">
        <f t="shared" si="4"/>
        <v>0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1124.6000000000004</v>
      </c>
      <c r="AG23" s="85">
        <f t="shared" si="3"/>
        <v>7128.350000000071</v>
      </c>
    </row>
    <row r="24" spans="1:36" s="87" customFormat="1" ht="15" customHeight="1">
      <c r="A24" s="84" t="s">
        <v>7</v>
      </c>
      <c r="B24" s="85">
        <v>30255.79999999993</v>
      </c>
      <c r="C24" s="85">
        <v>14349.7</v>
      </c>
      <c r="D24" s="85"/>
      <c r="E24" s="85"/>
      <c r="F24" s="85">
        <f>31.2+74.1</f>
        <v>105.3</v>
      </c>
      <c r="G24" s="85">
        <f>1499.1+685.3</f>
        <v>2184.3999999999996</v>
      </c>
      <c r="H24" s="85">
        <v>1.4</v>
      </c>
      <c r="I24" s="85">
        <f>1528.3+498.1</f>
        <v>2026.4</v>
      </c>
      <c r="J24" s="85">
        <f>339.8+5947</f>
        <v>6286.8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10604.3</v>
      </c>
      <c r="AG24" s="85">
        <f t="shared" si="3"/>
        <v>34001.199999999924</v>
      </c>
      <c r="AJ24" s="97"/>
    </row>
    <row r="25" spans="1:34" s="96" customFormat="1" ht="15" customHeight="1">
      <c r="A25" s="91" t="s">
        <v>39</v>
      </c>
      <c r="B25" s="93">
        <v>19856.29999999999</v>
      </c>
      <c r="C25" s="93">
        <v>60.80000000000291</v>
      </c>
      <c r="D25" s="93"/>
      <c r="E25" s="93"/>
      <c r="F25" s="93">
        <v>74.1</v>
      </c>
      <c r="G25" s="93">
        <v>685.3</v>
      </c>
      <c r="H25" s="93">
        <v>1.4</v>
      </c>
      <c r="I25" s="93">
        <v>498.1</v>
      </c>
      <c r="J25" s="93">
        <v>5947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7205.9</v>
      </c>
      <c r="AG25" s="94">
        <f t="shared" si="3"/>
        <v>12711.199999999992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30255.79999999993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2184.3999999999996</v>
      </c>
      <c r="H32" s="85">
        <f t="shared" si="5"/>
        <v>1.4</v>
      </c>
      <c r="I32" s="85">
        <f t="shared" si="5"/>
        <v>2026.4</v>
      </c>
      <c r="J32" s="85">
        <f t="shared" si="5"/>
        <v>6286.8</v>
      </c>
      <c r="K32" s="85">
        <f t="shared" si="5"/>
        <v>0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10604.3</v>
      </c>
      <c r="AG32" s="85">
        <f>AG24</f>
        <v>34001.199999999924</v>
      </c>
    </row>
    <row r="33" spans="1:33" s="87" customFormat="1" ht="15" customHeight="1">
      <c r="A33" s="84" t="s">
        <v>8</v>
      </c>
      <c r="B33" s="85">
        <v>514.5889999999999</v>
      </c>
      <c r="C33" s="85">
        <v>365.63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0</v>
      </c>
      <c r="AG33" s="85">
        <f aca="true" t="shared" si="6" ref="AG33:AG38">B33+C33-AF33</f>
        <v>880.2189999999999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237.70328000000035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</v>
      </c>
      <c r="AG36" s="85">
        <f t="shared" si="6"/>
        <v>119.49547000000003</v>
      </c>
    </row>
    <row r="37" spans="1:33" s="87" customFormat="1" ht="15">
      <c r="A37" s="88" t="s">
        <v>16</v>
      </c>
      <c r="B37" s="85">
        <v>-0.0420000000001437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258.0579999999998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224.75424999999973</v>
      </c>
      <c r="C39" s="85">
        <f t="shared" si="7"/>
        <v>33.508000000000024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</v>
      </c>
      <c r="AG39" s="85">
        <f>AG33-AG34-AG36-AG38-AG35-AG37</f>
        <v>258.2622499999997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48</v>
      </c>
      <c r="AG40" s="85">
        <f aca="true" t="shared" si="8" ref="AG40:AG45">B40+C40-AF40</f>
        <v>1289.9079999999994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914.6140000000007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0</v>
      </c>
      <c r="AG43" s="85">
        <f t="shared" si="8"/>
        <v>24.342000000000006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47.8</v>
      </c>
      <c r="AG44" s="85">
        <f t="shared" si="8"/>
        <v>302.571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0.20000000000000284</v>
      </c>
      <c r="AG46" s="85">
        <f>AG40-AG41-AG42-AG43-AG44-AG45</f>
        <v>47.81099999999873</v>
      </c>
    </row>
    <row r="47" spans="1:33" s="87" customFormat="1" ht="17.25" customHeight="1">
      <c r="A47" s="84" t="s">
        <v>43</v>
      </c>
      <c r="B47" s="86">
        <v>848.9000000000033</v>
      </c>
      <c r="C47" s="85">
        <v>1473.6</v>
      </c>
      <c r="D47" s="85"/>
      <c r="E47" s="98">
        <v>28.5</v>
      </c>
      <c r="F47" s="98">
        <v>5.4</v>
      </c>
      <c r="G47" s="98"/>
      <c r="H47" s="98">
        <v>45.6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79.5</v>
      </c>
      <c r="AG47" s="85">
        <f>B47+C47-AF47</f>
        <v>2243.000000000003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v>689.1000000000022</v>
      </c>
      <c r="C49" s="85">
        <f>1241.9-5.3</f>
        <v>1236.6000000000001</v>
      </c>
      <c r="D49" s="85"/>
      <c r="E49" s="85"/>
      <c r="F49" s="85"/>
      <c r="G49" s="85"/>
      <c r="H49" s="85">
        <v>45.6</v>
      </c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45.6</v>
      </c>
      <c r="AG49" s="85">
        <f>B49+C49-AF49</f>
        <v>1880.1000000000024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159.8000000000011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33.9</v>
      </c>
      <c r="AG51" s="85">
        <f>AG47-AG49-AG48</f>
        <v>341.2000000000008</v>
      </c>
    </row>
    <row r="52" spans="1:33" s="87" customFormat="1" ht="15" customHeight="1">
      <c r="A52" s="84" t="s">
        <v>0</v>
      </c>
      <c r="B52" s="85">
        <v>6284</v>
      </c>
      <c r="C52" s="85">
        <v>5725.5</v>
      </c>
      <c r="D52" s="85"/>
      <c r="E52" s="85">
        <v>1135.2</v>
      </c>
      <c r="F52" s="85"/>
      <c r="G52" s="85">
        <v>1038.3</v>
      </c>
      <c r="H52" s="85"/>
      <c r="I52" s="85">
        <v>8.1</v>
      </c>
      <c r="J52" s="85">
        <v>83.4</v>
      </c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2265</v>
      </c>
      <c r="AG52" s="85">
        <f aca="true" t="shared" si="11" ref="AG52:AG59">B52+C52-AF52</f>
        <v>9744.5</v>
      </c>
    </row>
    <row r="53" spans="1:33" s="87" customFormat="1" ht="15" customHeight="1">
      <c r="A53" s="88" t="s">
        <v>2</v>
      </c>
      <c r="B53" s="85">
        <v>1958.9999999999964</v>
      </c>
      <c r="C53" s="85">
        <v>552.3000000000002</v>
      </c>
      <c r="D53" s="85"/>
      <c r="E53" s="85"/>
      <c r="F53" s="85"/>
      <c r="G53" s="85">
        <v>1031.7</v>
      </c>
      <c r="H53" s="85"/>
      <c r="I53" s="85"/>
      <c r="J53" s="85">
        <v>3.7</v>
      </c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1035.4</v>
      </c>
      <c r="AG53" s="85">
        <f t="shared" si="11"/>
        <v>1475.8999999999965</v>
      </c>
    </row>
    <row r="54" spans="1:34" s="87" customFormat="1" ht="15">
      <c r="A54" s="84" t="s">
        <v>9</v>
      </c>
      <c r="B54" s="90">
        <v>5707.9000000000015</v>
      </c>
      <c r="C54" s="85">
        <v>1938.5</v>
      </c>
      <c r="D54" s="85">
        <v>-7</v>
      </c>
      <c r="E54" s="85">
        <v>2.3</v>
      </c>
      <c r="F54" s="85">
        <v>215.2</v>
      </c>
      <c r="G54" s="85">
        <v>199.7</v>
      </c>
      <c r="H54" s="85"/>
      <c r="I54" s="85">
        <v>8.1</v>
      </c>
      <c r="J54" s="85">
        <v>10.3</v>
      </c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428.6</v>
      </c>
      <c r="AG54" s="85">
        <f t="shared" si="11"/>
        <v>7217.800000000001</v>
      </c>
      <c r="AH54" s="97"/>
    </row>
    <row r="55" spans="1:34" s="87" customFormat="1" ht="15">
      <c r="A55" s="88" t="s">
        <v>5</v>
      </c>
      <c r="B55" s="85">
        <v>4215.399999999994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-7</v>
      </c>
      <c r="AG55" s="85">
        <f t="shared" si="11"/>
        <v>4758.199999999993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>
        <v>65.6</v>
      </c>
      <c r="H57" s="85"/>
      <c r="I57" s="85">
        <v>1.7</v>
      </c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67.3</v>
      </c>
      <c r="AG57" s="85">
        <f t="shared" si="11"/>
        <v>1092.44367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>
        <v>1.2</v>
      </c>
      <c r="H58" s="85"/>
      <c r="I58" s="85">
        <v>3.9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5.1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132.9</v>
      </c>
      <c r="H60" s="85">
        <f t="shared" si="12"/>
        <v>0</v>
      </c>
      <c r="I60" s="85">
        <f t="shared" si="12"/>
        <v>2.4999999999999996</v>
      </c>
      <c r="J60" s="85">
        <f t="shared" si="12"/>
        <v>10.3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363.2</v>
      </c>
      <c r="AG60" s="85">
        <f>AG54-AG55-AG57-AG59-AG56-AG58</f>
        <v>1367.1563300000075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>
        <v>2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7.6</v>
      </c>
      <c r="AG61" s="85">
        <f aca="true" t="shared" si="14" ref="AG61:AG67">B61+C61-AF61</f>
        <v>641.3000000000004</v>
      </c>
    </row>
    <row r="62" spans="1:33" s="87" customFormat="1" ht="15" customHeight="1">
      <c r="A62" s="84" t="s">
        <v>11</v>
      </c>
      <c r="B62" s="85">
        <v>2360.899999999998</v>
      </c>
      <c r="C62" s="85">
        <v>2060.2</v>
      </c>
      <c r="D62" s="85"/>
      <c r="E62" s="85">
        <v>24.7</v>
      </c>
      <c r="F62" s="85">
        <v>163.6</v>
      </c>
      <c r="G62" s="85">
        <v>0.1</v>
      </c>
      <c r="H62" s="85">
        <v>0.7</v>
      </c>
      <c r="I62" s="85">
        <v>160.2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349.29999999999995</v>
      </c>
      <c r="AG62" s="85">
        <f t="shared" si="14"/>
        <v>4071.7999999999975</v>
      </c>
    </row>
    <row r="63" spans="1:34" s="87" customFormat="1" ht="15">
      <c r="A63" s="88" t="s">
        <v>5</v>
      </c>
      <c r="B63" s="85">
        <v>1481.7000000000007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0</v>
      </c>
      <c r="AG63" s="85">
        <f t="shared" si="14"/>
        <v>1562.7000000000005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5</v>
      </c>
      <c r="AG64" s="85">
        <f t="shared" si="14"/>
        <v>1.6499999999999986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>
        <v>11</v>
      </c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33.3</v>
      </c>
      <c r="AG65" s="85">
        <f t="shared" si="14"/>
        <v>139.20000000000005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>
        <v>15</v>
      </c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76.2</v>
      </c>
      <c r="AG66" s="85">
        <f t="shared" si="14"/>
        <v>360.1820000000001</v>
      </c>
    </row>
    <row r="67" spans="1:33" s="87" customFormat="1" ht="15">
      <c r="A67" s="88" t="s">
        <v>16</v>
      </c>
      <c r="B67" s="85">
        <v>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538.838</v>
      </c>
    </row>
    <row r="68" spans="1:33" s="87" customFormat="1" ht="15">
      <c r="A68" s="88" t="s">
        <v>23</v>
      </c>
      <c r="B68" s="85">
        <f aca="true" t="shared" si="15" ref="B68:AD68">B62-B63-B66-B67-B65-B64</f>
        <v>559.7299999999971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0.1</v>
      </c>
      <c r="H68" s="85">
        <f t="shared" si="15"/>
        <v>0.7</v>
      </c>
      <c r="I68" s="85">
        <f t="shared" si="15"/>
        <v>134.2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194.79999999999998</v>
      </c>
      <c r="AG68" s="85">
        <f>AG62-AG63-AG66-AG67-AG65-AG64</f>
        <v>1469.2299999999964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>
        <v>2255.1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2255.1</v>
      </c>
      <c r="AG69" s="102">
        <f aca="true" t="shared" si="16" ref="AG69:AG92">B69+C69-AF69</f>
        <v>3521.9999999999914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723.2</v>
      </c>
      <c r="AG71" s="102">
        <f t="shared" si="16"/>
        <v>21.69999999999925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1194.7999999999997</v>
      </c>
      <c r="C72" s="85">
        <v>4603.6</v>
      </c>
      <c r="D72" s="85"/>
      <c r="E72" s="85">
        <v>7.2</v>
      </c>
      <c r="F72" s="85">
        <v>87.8</v>
      </c>
      <c r="G72" s="85">
        <v>284.6</v>
      </c>
      <c r="H72" s="85">
        <v>2.2</v>
      </c>
      <c r="I72" s="85">
        <v>141.5</v>
      </c>
      <c r="J72" s="85">
        <v>109.3</v>
      </c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632.5999999999999</v>
      </c>
      <c r="AG72" s="102">
        <f t="shared" si="16"/>
        <v>5165.799999999999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0</v>
      </c>
      <c r="AG73" s="102">
        <f t="shared" si="16"/>
        <v>39.19999999999996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>
        <v>119.4</v>
      </c>
      <c r="H74" s="85"/>
      <c r="I74" s="85">
        <v>16.6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136.5</v>
      </c>
      <c r="AG74" s="102">
        <f t="shared" si="16"/>
        <v>1605.8000000000002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6.4</v>
      </c>
      <c r="AG75" s="102">
        <f t="shared" si="16"/>
        <v>364.9000000000001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>
        <v>16.9</v>
      </c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32.4</v>
      </c>
      <c r="AG76" s="102">
        <f t="shared" si="16"/>
        <v>191.7000000000001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11.2</v>
      </c>
      <c r="AG77" s="102">
        <f t="shared" si="16"/>
        <v>92.9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4.3</v>
      </c>
      <c r="AG80" s="102">
        <f t="shared" si="16"/>
        <v>12.3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>
        <v>51.1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51.1</v>
      </c>
      <c r="AG81" s="102">
        <f t="shared" si="16"/>
        <v>50.50000000000001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28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73.1</v>
      </c>
      <c r="AG83" s="85">
        <f t="shared" si="16"/>
        <v>1.4210854715202004E-13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11755.5</v>
      </c>
      <c r="C89" s="85">
        <v>7479.300000000003</v>
      </c>
      <c r="D89" s="85"/>
      <c r="E89" s="85">
        <v>257.1</v>
      </c>
      <c r="F89" s="85"/>
      <c r="G89" s="85">
        <f>991.9+315.5</f>
        <v>1307.4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1564.5</v>
      </c>
      <c r="AG89" s="85">
        <f t="shared" si="16"/>
        <v>17670.300000000003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>
        <v>819</v>
      </c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819</v>
      </c>
      <c r="AG90" s="85">
        <f t="shared" si="16"/>
        <v>1638.1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28994.9</v>
      </c>
      <c r="C92" s="85">
        <v>1426.4000000000087</v>
      </c>
      <c r="D92" s="85">
        <f>966.6+120.1</f>
        <v>1086.7</v>
      </c>
      <c r="E92" s="85">
        <v>3270.97</v>
      </c>
      <c r="F92" s="85"/>
      <c r="G92" s="85">
        <v>110</v>
      </c>
      <c r="H92" s="85">
        <f>3875.7+630.5</f>
        <v>4506.2</v>
      </c>
      <c r="I92" s="85">
        <f>5365.3+124.9</f>
        <v>5490.2</v>
      </c>
      <c r="J92" s="85">
        <f>2908.8+496.4+658.7</f>
        <v>4063.9000000000005</v>
      </c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18527.97</v>
      </c>
      <c r="AG92" s="85">
        <f t="shared" si="16"/>
        <v>11893.330000000009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165178.41</v>
      </c>
      <c r="C94" s="42">
        <f t="shared" si="17"/>
        <v>87709.34909999999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7842.199999999999</v>
      </c>
      <c r="H94" s="42">
        <f>H10+H15+H24+H33+H47+H52+H54+H61+H62+H69+H71+H72+H76+H81+H82+H83+H88+H89+H90+H91+H40+H92+H70</f>
        <v>7923.299999999999</v>
      </c>
      <c r="I94" s="42">
        <f t="shared" si="17"/>
        <v>9180.3</v>
      </c>
      <c r="J94" s="42">
        <f t="shared" si="17"/>
        <v>11723.400000000001</v>
      </c>
      <c r="K94" s="42">
        <f t="shared" si="17"/>
        <v>0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46566.369999999995</v>
      </c>
      <c r="AG94" s="58">
        <f>AG10+AG15+AG24+AG33+AG47+AG52+AG54+AG61+AG62+AG69+AG71+AG72+AG76+AG81+AG82+AG83+AG88+AG89+AG90+AG91+AG70+AG40+AG92</f>
        <v>206321.38909999997</v>
      </c>
    </row>
    <row r="95" spans="1:36" ht="15">
      <c r="A95" s="3" t="s">
        <v>5</v>
      </c>
      <c r="B95" s="22">
        <f aca="true" t="shared" si="18" ref="B95:AD95">B11+B17+B26+B34+B55+B63+B73+B41+B77+B48</f>
        <v>55012.45627999998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41.7</v>
      </c>
      <c r="H95" s="22">
        <f t="shared" si="18"/>
        <v>864.1</v>
      </c>
      <c r="I95" s="22">
        <f t="shared" si="18"/>
        <v>0</v>
      </c>
      <c r="J95" s="22">
        <f t="shared" si="18"/>
        <v>151.6</v>
      </c>
      <c r="K95" s="22">
        <f t="shared" si="18"/>
        <v>0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1168.3999999999999</v>
      </c>
      <c r="AG95" s="27">
        <f>B95+C95-AF95</f>
        <v>82009.31727999997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14957.948139999986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1216.7</v>
      </c>
      <c r="H96" s="22">
        <f t="shared" si="19"/>
        <v>1476.9</v>
      </c>
      <c r="I96" s="22">
        <f t="shared" si="19"/>
        <v>64.9</v>
      </c>
      <c r="J96" s="22">
        <f t="shared" si="19"/>
        <v>364</v>
      </c>
      <c r="K96" s="22">
        <f t="shared" si="19"/>
        <v>0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5265.799999999999</v>
      </c>
      <c r="AG96" s="27">
        <f>B96+C96-AF96</f>
        <v>21849.59213999999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1.2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6.2</v>
      </c>
      <c r="AG97" s="27">
        <f>B97+C97-AF97</f>
        <v>30.319999999999997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2307.194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315.4</v>
      </c>
      <c r="H98" s="22">
        <f t="shared" si="21"/>
        <v>681.7</v>
      </c>
      <c r="I98" s="22">
        <f t="shared" si="21"/>
        <v>359.4</v>
      </c>
      <c r="J98" s="22">
        <f t="shared" si="21"/>
        <v>9.6</v>
      </c>
      <c r="K98" s="22">
        <f t="shared" si="21"/>
        <v>0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1691.1</v>
      </c>
      <c r="AG98" s="27">
        <f>B98+C98-AF98</f>
        <v>4205.342000000002</v>
      </c>
      <c r="AJ98" s="6"/>
    </row>
    <row r="99" spans="1:36" ht="15">
      <c r="A99" s="3" t="s">
        <v>16</v>
      </c>
      <c r="B99" s="22">
        <f aca="true" t="shared" si="22" ref="B99:X99">B21+B30+B49+B37+B58+B13+B75+B67</f>
        <v>1584.996000000001</v>
      </c>
      <c r="C99" s="22">
        <f t="shared" si="22"/>
        <v>2412.3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1.2</v>
      </c>
      <c r="H99" s="22">
        <f t="shared" si="22"/>
        <v>49.4</v>
      </c>
      <c r="I99" s="22">
        <f t="shared" si="22"/>
        <v>3.9</v>
      </c>
      <c r="J99" s="22">
        <f t="shared" si="22"/>
        <v>0</v>
      </c>
      <c r="K99" s="22">
        <f t="shared" si="22"/>
        <v>0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100.9</v>
      </c>
      <c r="AG99" s="27">
        <f>B99+C99-AF99</f>
        <v>3896.396000000001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90029.49158000002</v>
      </c>
      <c r="C100" s="2">
        <f t="shared" si="24"/>
        <v>42634.900099999984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6267.2</v>
      </c>
      <c r="H100" s="2">
        <f t="shared" si="24"/>
        <v>4850</v>
      </c>
      <c r="I100" s="2">
        <f t="shared" si="24"/>
        <v>8752.1</v>
      </c>
      <c r="J100" s="2">
        <f t="shared" si="24"/>
        <v>11198.2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38333.97</v>
      </c>
      <c r="AG100" s="2">
        <f>AG94-AG95-AG96-AG97-AG98-AG99</f>
        <v>94330.42167999998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2017-12-12T11:08:45Z</dcterms:modified>
  <cp:category/>
  <cp:version/>
  <cp:contentType/>
  <cp:contentStatus/>
</cp:coreProperties>
</file>